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<sst xmlns="http://schemas.openxmlformats.org/spreadsheetml/2006/main" count="120" uniqueCount="82">
  <si>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</si>
  <si>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</si>
  <si>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</si>
  <si>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</si>
  <si>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</si>
  <si>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</si>
  <si>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</si>
  <si>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</si>
  <si>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</si>
  <si>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</si>
  <si>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</si>
  <si>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</si>
  <si>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</si>
  <si>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</si>
  <si>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</si>
  <si>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</si>
  <si>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</si>
  <si>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</si>
  <si>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</si>
  <si>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</si>
  <si>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</si>
  <si>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</si>
  <si>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</si>
  <si>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</si>
  <si>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</si>
  <si>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</si>
  <si>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</si>
  <si>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</si>
  <si>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</si>
  <si>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</si>
  <si>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</si>
  <si>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</si>
  <si>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</si>
  <si>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</si>
  <si>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</si>
  <si>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</si>
  <si>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</si>
  <si>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</si>
  <si>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</si>
  <si>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</si>
  <si>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</si>
  <si>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</si>
  <si>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</si>
  <si>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</si>
  <si>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</si>
  <si>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</si>
  <si>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</si>
  <si>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</si>
  <si>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</si>
  <si>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</si>
  <si>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</si>
  <si>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880000О.99.0.АЭ22АА37000</t>
  </si>
  <si>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</si>
  <si>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t>880000О.99.0.АЭ22АА55000</t>
  </si>
  <si>
    <t>880000О.99.0.АЭ22АА64000</t>
  </si>
  <si>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</si>
  <si>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</si>
  <si>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</si>
  <si>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880000О.99.0.АЭ26АА37000</t>
  </si>
  <si>
    <t>880000О.99.0.АЭ26АА55000</t>
  </si>
  <si>
    <t>880000О.99.0.АЭ26АА64000</t>
  </si>
  <si>
    <t>22879000Р69100410001002</t>
  </si>
  <si>
    <t>22889000Р69100310002002</t>
  </si>
  <si>
    <t>22889000Р69101010001002</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</si>
  <si>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</si>
  <si>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</si>
  <si>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</si>
  <si>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Весьегонского  муниципального округа</t>
  </si>
  <si>
    <t>870000О.99.0.АЭ25АА74000</t>
  </si>
  <si>
    <r>
      <t xml:space="preserve">за отчетный период с </t>
    </r>
    <r>
      <rPr>
        <b/>
        <u val="single"/>
        <sz val="10"/>
        <color indexed="56"/>
        <rFont val="Times New Roman"/>
        <family val="1"/>
      </rPr>
      <t>01.01.2023</t>
    </r>
    <r>
      <rPr>
        <b/>
        <sz val="10"/>
        <color indexed="10"/>
        <rFont val="Times New Roman"/>
        <family val="1"/>
      </rPr>
      <t xml:space="preserve"> </t>
    </r>
    <r>
      <rPr>
        <sz val="10"/>
        <color indexed="8"/>
        <rFont val="Times New Roman"/>
        <family val="1"/>
      </rPr>
      <t>по</t>
    </r>
    <r>
      <rPr>
        <sz val="10"/>
        <color indexed="18"/>
        <rFont val="Times New Roman"/>
        <family val="1"/>
      </rPr>
      <t xml:space="preserve"> 30</t>
    </r>
    <r>
      <rPr>
        <b/>
        <u val="single"/>
        <sz val="10"/>
        <color indexed="56"/>
        <rFont val="Times New Roman"/>
        <family val="1"/>
      </rPr>
      <t>.06.2023</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</si>
  <si>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</si>
  <si>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</si>
  <si>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</si>
  <si>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</si>
  <si>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</si>
  <si>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</si>
  <si>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</si>
  <si>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</si>
  <si>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</si>
  <si>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По итогу года численный показатель будет достигнут </t>
  </si>
  <si>
    <t>Первый засместитель Министра социальной защиты населения Тверской области
_______________Т.В. Боброва
"21" июля 2023 г.</t>
  </si>
  <si>
    <t>______________И.Л. Кондратьева
 "14 "  июля  2023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</si>
</sst>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5">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sz val="10"/>
      <color indexed="10"/>
      <name val="Times New Roman"/>
      <family val="1"/>
    </font>
    <font>
      <sz val="11"/>
      <name val="Times New Roman"/>
      <family val="1"/>
    </font>
    <font>
      <b/>
      <sz val="11"/>
      <name val="Times New Roman"/>
      <family val="1"/>
    </font>
    <font>
      <sz val="11"/>
      <color indexed="8"/>
      <name val="Times New Roman"/>
      <family val="1"/>
    </font>
    <font>
      <b/>
      <i/>
      <sz val="11"/>
      <name val="Times New Roman"/>
      <family val="1"/>
    </font>
    <font>
      <b/>
      <sz val="11"/>
      <color indexed="8"/>
      <name val="Times New Roman"/>
      <family val="1"/>
    </font>
    <font>
      <sz val="14"/>
      <color indexed="8"/>
      <name val="Times New Roman"/>
      <family val="1"/>
    </font>
    <font>
      <b/>
      <sz val="14"/>
      <name val="Times New Roman"/>
      <family val="1"/>
    </font>
    <font>
      <b/>
      <sz val="14"/>
      <color indexed="8"/>
      <name val="Times New Roman"/>
      <family val="1"/>
    </font>
    <font>
      <sz val="14"/>
      <color indexed="18"/>
      <name val="Times New Roman"/>
      <family val="1"/>
    </font>
    <font>
      <sz val="14"/>
      <name val="Times New Roman"/>
      <family val="1"/>
    </font>
    <font>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53">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62" fillId="0" borderId="0" xfId="0" applyFont="1" applyFill="1" applyAlignment="1">
      <alignment/>
    </xf>
    <xf numFmtId="0" fontId="62" fillId="0" borderId="0" xfId="0" applyFont="1" applyFill="1" applyAlignment="1">
      <alignment wrapText="1"/>
    </xf>
    <xf numFmtId="2" fontId="62" fillId="0" borderId="0" xfId="0" applyNumberFormat="1" applyFont="1" applyFill="1" applyAlignment="1">
      <alignment/>
    </xf>
    <xf numFmtId="0" fontId="62" fillId="0" borderId="0" xfId="0" applyFont="1" applyFill="1" applyAlignment="1">
      <alignment horizontal="left" wrapText="1"/>
    </xf>
    <xf numFmtId="0" fontId="12" fillId="0" borderId="0" xfId="0" applyFont="1" applyFill="1" applyAlignment="1">
      <alignment horizontal="left" vertical="top" wrapText="1"/>
    </xf>
    <xf numFmtId="2" fontId="3" fillId="0" borderId="0" xfId="58" applyNumberFormat="1" applyFont="1" applyFill="1" applyAlignment="1">
      <alignment/>
    </xf>
    <xf numFmtId="0" fontId="12" fillId="0" borderId="0" xfId="0" applyFont="1" applyFill="1" applyAlignment="1">
      <alignment vertical="top" wrapText="1"/>
    </xf>
    <xf numFmtId="2" fontId="12" fillId="0" borderId="0" xfId="0" applyNumberFormat="1" applyFont="1" applyFill="1" applyAlignment="1">
      <alignment horizontal="left" vertical="top" wrapText="1"/>
    </xf>
    <xf numFmtId="4" fontId="17"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9" fontId="63" fillId="0" borderId="12" xfId="0" applyNumberFormat="1" applyFont="1" applyFill="1" applyBorder="1" applyAlignment="1">
      <alignment horizontal="center" vertical="center" wrapText="1"/>
    </xf>
    <xf numFmtId="4" fontId="21" fillId="0" borderId="10" xfId="0" applyNumberFormat="1" applyFont="1" applyFill="1" applyBorder="1" applyAlignment="1">
      <alignment vertical="center" wrapText="1"/>
    </xf>
    <xf numFmtId="49" fontId="64" fillId="0" borderId="13" xfId="0" applyNumberFormat="1" applyFont="1" applyFill="1" applyBorder="1" applyAlignment="1">
      <alignment horizontal="center" vertical="center" wrapText="1"/>
    </xf>
    <xf numFmtId="3" fontId="21" fillId="0" borderId="10" xfId="0" applyNumberFormat="1" applyFont="1" applyFill="1" applyBorder="1" applyAlignment="1">
      <alignment vertical="center" wrapText="1"/>
    </xf>
    <xf numFmtId="0" fontId="18" fillId="0" borderId="0" xfId="0"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189" fontId="18"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2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2" fillId="0" borderId="11"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0" borderId="16" xfId="0" applyFont="1" applyFill="1" applyBorder="1" applyAlignment="1">
      <alignment horizontal="left" vertical="top"/>
    </xf>
    <xf numFmtId="0" fontId="3"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24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7920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248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60" zoomScaleNormal="60" workbookViewId="0" topLeftCell="A1">
      <selection activeCell="G48" sqref="G48"/>
    </sheetView>
  </sheetViews>
  <sheetFormatPr defaultColWidth="9.140625" defaultRowHeight="15"/>
  <cols>
    <col min="1" max="1" width="7.8515625" style="14" customWidth="1"/>
    <col min="2" max="2" width="37.7109375" style="14" customWidth="1"/>
    <col min="3" max="3" width="42.8515625" style="14" customWidth="1"/>
    <col min="4" max="4" width="48.7109375" style="14" customWidth="1"/>
    <col min="5" max="7" width="37.7109375" style="14" customWidth="1"/>
    <col min="8" max="8" width="26.28125" style="16" customWidth="1"/>
    <col min="9" max="9" width="33.140625" style="14" customWidth="1"/>
    <col min="10" max="10" width="23.140625" style="14" customWidth="1"/>
    <col min="11" max="11" width="28.00390625" style="14" customWidth="1"/>
    <col min="12" max="12" width="26.28125" style="14" customWidth="1"/>
    <col min="13" max="16384" width="9.140625" style="14" customWidth="1"/>
  </cols>
  <sheetData>
    <row r="1" spans="2:7" ht="12.75">
      <c r="B1" s="1" t="s">
        <v>16</v>
      </c>
      <c r="C1" s="15"/>
      <c r="F1" s="1" t="s">
        <v>24</v>
      </c>
      <c r="G1" s="2"/>
    </row>
    <row r="2" spans="2:7" ht="30" customHeight="1">
      <c r="B2" s="3" t="s">
        <v>17</v>
      </c>
      <c r="C2" s="17"/>
      <c r="F2" s="40" t="s">
        <v>80</v>
      </c>
      <c r="G2" s="2"/>
    </row>
    <row r="3" spans="2:7" ht="38.25">
      <c r="B3" s="4" t="s">
        <v>67</v>
      </c>
      <c r="C3" s="17"/>
      <c r="F3" s="40"/>
      <c r="G3" s="2"/>
    </row>
    <row r="4" spans="2:7" ht="72" customHeight="1">
      <c r="B4" s="4" t="s">
        <v>81</v>
      </c>
      <c r="C4" s="17"/>
      <c r="F4" s="40"/>
      <c r="G4" s="2"/>
    </row>
    <row r="5" spans="1:7" ht="12.75">
      <c r="A5" s="43" t="s">
        <v>4</v>
      </c>
      <c r="B5" s="43"/>
      <c r="C5" s="43"/>
      <c r="D5" s="43"/>
      <c r="E5" s="43"/>
      <c r="F5" s="43"/>
      <c r="G5" s="43"/>
    </row>
    <row r="6" spans="1:7" ht="12.75">
      <c r="A6" s="41" t="s">
        <v>18</v>
      </c>
      <c r="B6" s="41"/>
      <c r="C6" s="41"/>
      <c r="D6" s="41"/>
      <c r="E6" s="41"/>
      <c r="F6" s="41"/>
      <c r="G6" s="41"/>
    </row>
    <row r="7" spans="1:7" ht="12.75">
      <c r="A7" s="44" t="str">
        <f>B3</f>
        <v>"Комплексный центр социального обслуживания населения"                        Весьегонского  муниципального округа</v>
      </c>
      <c r="B7" s="45"/>
      <c r="C7" s="45"/>
      <c r="D7" s="45"/>
      <c r="E7" s="45"/>
      <c r="F7" s="45"/>
      <c r="G7" s="45"/>
    </row>
    <row r="8" spans="1:7" ht="12.75">
      <c r="A8" s="42" t="s">
        <v>2</v>
      </c>
      <c r="B8" s="42"/>
      <c r="C8" s="42"/>
      <c r="D8" s="42"/>
      <c r="E8" s="42"/>
      <c r="F8" s="42"/>
      <c r="G8" s="42"/>
    </row>
    <row r="9" spans="1:7" ht="12.75">
      <c r="A9" s="42"/>
      <c r="B9" s="42"/>
      <c r="C9" s="42"/>
      <c r="D9" s="42"/>
      <c r="E9" s="42"/>
      <c r="F9" s="42"/>
      <c r="G9" s="42"/>
    </row>
    <row r="10" spans="1:8" ht="12.75">
      <c r="A10" s="42" t="s">
        <v>69</v>
      </c>
      <c r="B10" s="42"/>
      <c r="C10" s="42"/>
      <c r="D10" s="42"/>
      <c r="E10" s="42"/>
      <c r="F10" s="42"/>
      <c r="G10" s="42"/>
      <c r="H10" s="14"/>
    </row>
    <row r="11" spans="1:7" ht="12.75">
      <c r="A11" s="42"/>
      <c r="B11" s="42"/>
      <c r="C11" s="42"/>
      <c r="D11" s="42"/>
      <c r="E11" s="42"/>
      <c r="F11" s="42"/>
      <c r="G11" s="42"/>
    </row>
    <row r="12" spans="1:7" ht="11.25" customHeight="1">
      <c r="A12" s="42"/>
      <c r="B12" s="42"/>
      <c r="C12" s="42"/>
      <c r="D12" s="42"/>
      <c r="E12" s="42"/>
      <c r="F12" s="42"/>
      <c r="G12" s="42"/>
    </row>
    <row r="13" spans="1:7" ht="12.75">
      <c r="A13" s="42" t="s">
        <v>5</v>
      </c>
      <c r="B13" s="42"/>
      <c r="C13" s="42"/>
      <c r="D13" s="42"/>
      <c r="E13" s="42"/>
      <c r="F13" s="42"/>
      <c r="G13" s="42"/>
    </row>
    <row r="14" spans="1:7" ht="12.75">
      <c r="A14" s="42" t="s">
        <v>1</v>
      </c>
      <c r="B14" s="42"/>
      <c r="C14" s="42"/>
      <c r="D14" s="42"/>
      <c r="E14" s="42"/>
      <c r="F14" s="42"/>
      <c r="G14" s="42"/>
    </row>
    <row r="15" spans="2:6" ht="12.75">
      <c r="B15" s="51"/>
      <c r="C15" s="51"/>
      <c r="D15" s="51"/>
      <c r="E15" s="51"/>
      <c r="F15" s="18"/>
    </row>
    <row r="16" spans="1:7" ht="178.5" customHeight="1">
      <c r="A16" s="5" t="s">
        <v>0</v>
      </c>
      <c r="B16" s="5" t="s">
        <v>13</v>
      </c>
      <c r="C16" s="5" t="s">
        <v>43</v>
      </c>
      <c r="D16" s="5" t="s">
        <v>14</v>
      </c>
      <c r="E16" s="5" t="s">
        <v>15</v>
      </c>
      <c r="F16" s="5" t="s">
        <v>11</v>
      </c>
      <c r="G16" s="6" t="s">
        <v>3</v>
      </c>
    </row>
    <row r="17" spans="1:8" ht="24.75" customHeight="1">
      <c r="A17" s="5">
        <v>1</v>
      </c>
      <c r="B17" s="5">
        <v>2</v>
      </c>
      <c r="C17" s="5">
        <v>3</v>
      </c>
      <c r="D17" s="5">
        <v>4</v>
      </c>
      <c r="E17" s="5">
        <v>5</v>
      </c>
      <c r="F17" s="5" t="s">
        <v>12</v>
      </c>
      <c r="G17" s="5">
        <v>7</v>
      </c>
      <c r="H17" s="19"/>
    </row>
    <row r="18" spans="1:7" ht="14.25">
      <c r="A18" s="7"/>
      <c r="B18" s="22">
        <v>11328000</v>
      </c>
      <c r="C18" s="22">
        <v>2546998.26</v>
      </c>
      <c r="D18" s="8"/>
      <c r="E18" s="22">
        <v>11535594.43</v>
      </c>
      <c r="F18" s="8">
        <f>E18/(B18+C18+D18)</f>
        <v>0.8313942974144921</v>
      </c>
      <c r="G18" s="7"/>
    </row>
    <row r="19" spans="1:7" ht="12.75">
      <c r="A19" s="9"/>
      <c r="B19" s="10"/>
      <c r="C19" s="10"/>
      <c r="D19" s="10"/>
      <c r="E19" s="10"/>
      <c r="F19" s="10"/>
      <c r="G19" s="9"/>
    </row>
    <row r="20" spans="1:7" ht="12.75">
      <c r="A20" s="42" t="s">
        <v>6</v>
      </c>
      <c r="B20" s="42"/>
      <c r="C20" s="42"/>
      <c r="D20" s="42"/>
      <c r="E20" s="42"/>
      <c r="F20" s="42"/>
      <c r="G20" s="42"/>
    </row>
    <row r="21" spans="1:7" ht="12.75">
      <c r="A21" s="42" t="s">
        <v>7</v>
      </c>
      <c r="B21" s="42"/>
      <c r="C21" s="42"/>
      <c r="D21" s="42"/>
      <c r="E21" s="42"/>
      <c r="F21" s="42"/>
      <c r="G21" s="42"/>
    </row>
    <row r="22" spans="6:11" ht="14.25" customHeight="1">
      <c r="F22" s="20"/>
      <c r="G22" s="18"/>
      <c r="H22" s="21"/>
      <c r="I22" s="18"/>
      <c r="J22" s="18"/>
      <c r="K22" s="18"/>
    </row>
    <row r="23" spans="1:12" ht="114.75" customHeight="1">
      <c r="A23" s="52" t="s">
        <v>0</v>
      </c>
      <c r="B23" s="46" t="s">
        <v>26</v>
      </c>
      <c r="C23" s="46" t="s">
        <v>27</v>
      </c>
      <c r="D23" s="46" t="s">
        <v>28</v>
      </c>
      <c r="E23" s="46" t="s">
        <v>29</v>
      </c>
      <c r="F23" s="46" t="s">
        <v>8</v>
      </c>
      <c r="G23" s="46" t="s">
        <v>9</v>
      </c>
      <c r="H23" s="46" t="s">
        <v>44</v>
      </c>
      <c r="I23" s="46" t="s">
        <v>30</v>
      </c>
      <c r="J23" s="46" t="s">
        <v>19</v>
      </c>
      <c r="K23" s="46" t="s">
        <v>31</v>
      </c>
      <c r="L23" s="46" t="s">
        <v>10</v>
      </c>
    </row>
    <row r="24" spans="1:12" ht="97.5" customHeight="1">
      <c r="A24" s="52"/>
      <c r="B24" s="47"/>
      <c r="C24" s="47"/>
      <c r="D24" s="47"/>
      <c r="E24" s="47"/>
      <c r="F24" s="47"/>
      <c r="G24" s="47"/>
      <c r="H24" s="47"/>
      <c r="I24" s="47"/>
      <c r="J24" s="47"/>
      <c r="K24" s="47"/>
      <c r="L24" s="47"/>
    </row>
    <row r="25" spans="1:12" ht="12.75">
      <c r="A25" s="5">
        <v>1</v>
      </c>
      <c r="B25" s="5">
        <v>2</v>
      </c>
      <c r="C25" s="5">
        <v>3</v>
      </c>
      <c r="D25" s="5">
        <v>4</v>
      </c>
      <c r="E25" s="5">
        <v>5</v>
      </c>
      <c r="F25" s="5">
        <v>6</v>
      </c>
      <c r="G25" s="5">
        <v>7</v>
      </c>
      <c r="H25" s="11">
        <v>8</v>
      </c>
      <c r="I25" s="5">
        <v>9</v>
      </c>
      <c r="J25" s="5">
        <v>10</v>
      </c>
      <c r="K25" s="5">
        <v>11</v>
      </c>
      <c r="L25" s="5">
        <v>12</v>
      </c>
    </row>
    <row r="26" spans="1:12" ht="220.5" customHeight="1">
      <c r="A26" s="5">
        <v>1</v>
      </c>
      <c r="B26" s="29" t="s">
        <v>45</v>
      </c>
      <c r="C26" s="23" t="s">
        <v>46</v>
      </c>
      <c r="D26" s="24" t="s">
        <v>20</v>
      </c>
      <c r="E26" s="7" t="s">
        <v>32</v>
      </c>
      <c r="F26" s="30">
        <v>21</v>
      </c>
      <c r="G26" s="31">
        <v>22</v>
      </c>
      <c r="H26" s="32">
        <f aca="true" t="shared" si="0" ref="H26:H46">ROUND(G26/F26,2)</f>
        <v>1.05</v>
      </c>
      <c r="I26" s="33">
        <v>6152440.98</v>
      </c>
      <c r="J26" s="34">
        <f aca="true" t="shared" si="1" ref="J26:J46">I26/SUM($I$26:$I$46)</f>
        <v>0.2933240809250386</v>
      </c>
      <c r="K26" s="48">
        <f>SUM(H26*J26,H27*J27,H28*J28,H29*J29,H30*J30,H31*J31,H32*J32,H33*J33,H34*J34,H35*J35,H36*J36,H37*J37,H38*J38,H39*J39,H40*J40,H41*J41,H42*J42,H43*J43,H44*J44,H45*J45,H46*J46)</f>
        <v>0.9699091811208884</v>
      </c>
      <c r="L26" s="5"/>
    </row>
    <row r="27" spans="1:12" ht="75">
      <c r="A27" s="5">
        <v>2</v>
      </c>
      <c r="B27" s="25" t="s">
        <v>33</v>
      </c>
      <c r="C27" s="23" t="s">
        <v>47</v>
      </c>
      <c r="D27" s="7" t="s">
        <v>20</v>
      </c>
      <c r="E27" s="7" t="s">
        <v>32</v>
      </c>
      <c r="F27" s="35">
        <v>65</v>
      </c>
      <c r="G27" s="36">
        <v>57</v>
      </c>
      <c r="H27" s="32">
        <f t="shared" si="0"/>
        <v>0.88</v>
      </c>
      <c r="I27" s="33">
        <v>2129857.6</v>
      </c>
      <c r="J27" s="34">
        <f t="shared" si="1"/>
        <v>0.101543196440579</v>
      </c>
      <c r="K27" s="49"/>
      <c r="L27" s="37"/>
    </row>
    <row r="28" spans="1:12" ht="90">
      <c r="A28" s="5">
        <v>3</v>
      </c>
      <c r="B28" s="25" t="s">
        <v>34</v>
      </c>
      <c r="C28" s="23" t="s">
        <v>48</v>
      </c>
      <c r="D28" s="24" t="s">
        <v>20</v>
      </c>
      <c r="E28" s="7" t="s">
        <v>32</v>
      </c>
      <c r="F28" s="35">
        <v>25</v>
      </c>
      <c r="G28" s="36">
        <v>34</v>
      </c>
      <c r="H28" s="32">
        <f t="shared" si="0"/>
        <v>1.36</v>
      </c>
      <c r="I28" s="33">
        <v>763954</v>
      </c>
      <c r="J28" s="34">
        <f t="shared" si="1"/>
        <v>0.03642230874663456</v>
      </c>
      <c r="K28" s="49"/>
      <c r="L28" s="37"/>
    </row>
    <row r="29" spans="1:12" ht="90">
      <c r="A29" s="5">
        <v>4</v>
      </c>
      <c r="B29" s="25" t="s">
        <v>35</v>
      </c>
      <c r="C29" s="23" t="s">
        <v>49</v>
      </c>
      <c r="D29" s="24" t="s">
        <v>20</v>
      </c>
      <c r="E29" s="7" t="s">
        <v>32</v>
      </c>
      <c r="F29" s="35">
        <v>65</v>
      </c>
      <c r="G29" s="36">
        <v>57</v>
      </c>
      <c r="H29" s="32">
        <f t="shared" si="0"/>
        <v>0.88</v>
      </c>
      <c r="I29" s="33">
        <v>1998147.45</v>
      </c>
      <c r="J29" s="34">
        <f t="shared" si="1"/>
        <v>0.09526377680488686</v>
      </c>
      <c r="K29" s="49"/>
      <c r="L29" s="37"/>
    </row>
    <row r="30" spans="1:12" ht="90">
      <c r="A30" s="5">
        <v>5</v>
      </c>
      <c r="B30" s="25" t="s">
        <v>51</v>
      </c>
      <c r="C30" s="23" t="s">
        <v>52</v>
      </c>
      <c r="D30" s="24" t="s">
        <v>20</v>
      </c>
      <c r="E30" s="7" t="s">
        <v>32</v>
      </c>
      <c r="F30" s="35">
        <v>60</v>
      </c>
      <c r="G30" s="36">
        <v>57</v>
      </c>
      <c r="H30" s="32">
        <f t="shared" si="0"/>
        <v>0.95</v>
      </c>
      <c r="I30" s="33">
        <v>1847051.4000000001</v>
      </c>
      <c r="J30" s="34">
        <f t="shared" si="1"/>
        <v>0.08806011404050978</v>
      </c>
      <c r="K30" s="49"/>
      <c r="L30" s="37"/>
    </row>
    <row r="31" spans="1:12" ht="90">
      <c r="A31" s="5">
        <v>6</v>
      </c>
      <c r="B31" s="27" t="s">
        <v>53</v>
      </c>
      <c r="C31" s="23" t="s">
        <v>55</v>
      </c>
      <c r="D31" s="24" t="s">
        <v>20</v>
      </c>
      <c r="E31" s="7" t="s">
        <v>32</v>
      </c>
      <c r="F31" s="35">
        <v>30</v>
      </c>
      <c r="G31" s="36">
        <v>18</v>
      </c>
      <c r="H31" s="32">
        <f t="shared" si="0"/>
        <v>0.6</v>
      </c>
      <c r="I31" s="33">
        <v>923525.7000000001</v>
      </c>
      <c r="J31" s="34">
        <f t="shared" si="1"/>
        <v>0.04403005702025489</v>
      </c>
      <c r="K31" s="49"/>
      <c r="L31" s="37"/>
    </row>
    <row r="32" spans="1:12" ht="134.25">
      <c r="A32" s="5">
        <v>7</v>
      </c>
      <c r="B32" s="27" t="s">
        <v>54</v>
      </c>
      <c r="C32" s="23" t="s">
        <v>66</v>
      </c>
      <c r="D32" s="24" t="s">
        <v>20</v>
      </c>
      <c r="E32" s="7" t="s">
        <v>32</v>
      </c>
      <c r="F32" s="35">
        <v>2</v>
      </c>
      <c r="G32" s="36">
        <v>0</v>
      </c>
      <c r="H32" s="32">
        <f t="shared" si="0"/>
        <v>0</v>
      </c>
      <c r="I32" s="33">
        <v>60437.88</v>
      </c>
      <c r="J32" s="34">
        <f t="shared" si="1"/>
        <v>0.0028814393606840854</v>
      </c>
      <c r="K32" s="49"/>
      <c r="L32" s="23" t="s">
        <v>79</v>
      </c>
    </row>
    <row r="33" spans="1:12" ht="90">
      <c r="A33" s="5">
        <v>8</v>
      </c>
      <c r="B33" s="25" t="s">
        <v>36</v>
      </c>
      <c r="C33" s="23" t="s">
        <v>56</v>
      </c>
      <c r="D33" s="24" t="s">
        <v>20</v>
      </c>
      <c r="E33" s="7" t="s">
        <v>32</v>
      </c>
      <c r="F33" s="35">
        <v>650</v>
      </c>
      <c r="G33" s="36">
        <v>267</v>
      </c>
      <c r="H33" s="32">
        <f t="shared" si="0"/>
        <v>0.41</v>
      </c>
      <c r="I33" s="33">
        <v>1262235</v>
      </c>
      <c r="J33" s="34">
        <f t="shared" si="1"/>
        <v>0.06017837838509684</v>
      </c>
      <c r="K33" s="49"/>
      <c r="L33" s="37"/>
    </row>
    <row r="34" spans="1:12" ht="74.25">
      <c r="A34" s="5">
        <v>9</v>
      </c>
      <c r="B34" s="25" t="s">
        <v>37</v>
      </c>
      <c r="C34" s="23" t="s">
        <v>70</v>
      </c>
      <c r="D34" s="23" t="s">
        <v>23</v>
      </c>
      <c r="E34" s="7" t="s">
        <v>32</v>
      </c>
      <c r="F34" s="35">
        <v>120</v>
      </c>
      <c r="G34" s="36">
        <v>32</v>
      </c>
      <c r="H34" s="32">
        <f t="shared" si="0"/>
        <v>0.27</v>
      </c>
      <c r="I34" s="33">
        <v>233028</v>
      </c>
      <c r="J34" s="34">
        <f t="shared" si="1"/>
        <v>0.011109854471094803</v>
      </c>
      <c r="K34" s="49"/>
      <c r="L34" s="37"/>
    </row>
    <row r="35" spans="1:12" ht="74.25">
      <c r="A35" s="5">
        <v>10</v>
      </c>
      <c r="B35" s="25" t="s">
        <v>38</v>
      </c>
      <c r="C35" s="23" t="s">
        <v>71</v>
      </c>
      <c r="D35" s="24" t="s">
        <v>22</v>
      </c>
      <c r="E35" s="7" t="s">
        <v>32</v>
      </c>
      <c r="F35" s="35">
        <v>280</v>
      </c>
      <c r="G35" s="36">
        <v>124</v>
      </c>
      <c r="H35" s="32">
        <f t="shared" si="0"/>
        <v>0.44</v>
      </c>
      <c r="I35" s="33">
        <v>543732</v>
      </c>
      <c r="J35" s="34">
        <f t="shared" si="1"/>
        <v>0.025922993765887872</v>
      </c>
      <c r="K35" s="49"/>
      <c r="L35" s="37"/>
    </row>
    <row r="36" spans="1:12" ht="94.5" customHeight="1">
      <c r="A36" s="5">
        <v>11</v>
      </c>
      <c r="B36" s="25" t="s">
        <v>39</v>
      </c>
      <c r="C36" s="23" t="s">
        <v>72</v>
      </c>
      <c r="D36" s="24" t="s">
        <v>21</v>
      </c>
      <c r="E36" s="7" t="s">
        <v>32</v>
      </c>
      <c r="F36" s="35">
        <v>320</v>
      </c>
      <c r="G36" s="36">
        <v>140</v>
      </c>
      <c r="H36" s="32">
        <f t="shared" si="0"/>
        <v>0.44</v>
      </c>
      <c r="I36" s="33">
        <v>621408</v>
      </c>
      <c r="J36" s="34">
        <f t="shared" si="1"/>
        <v>0.02962627858958614</v>
      </c>
      <c r="K36" s="49"/>
      <c r="L36" s="37"/>
    </row>
    <row r="37" spans="1:12" ht="100.5" customHeight="1">
      <c r="A37" s="5">
        <v>12</v>
      </c>
      <c r="B37" s="25" t="s">
        <v>68</v>
      </c>
      <c r="C37" s="23" t="s">
        <v>57</v>
      </c>
      <c r="D37" s="24" t="s">
        <v>25</v>
      </c>
      <c r="E37" s="7" t="s">
        <v>32</v>
      </c>
      <c r="F37" s="35">
        <v>10</v>
      </c>
      <c r="G37" s="36">
        <v>5</v>
      </c>
      <c r="H37" s="32">
        <f t="shared" si="0"/>
        <v>0.5</v>
      </c>
      <c r="I37" s="33">
        <v>19419</v>
      </c>
      <c r="J37" s="34">
        <f t="shared" si="1"/>
        <v>0.0009258212059245669</v>
      </c>
      <c r="K37" s="49"/>
      <c r="L37" s="37"/>
    </row>
    <row r="38" spans="1:12" ht="99.75" customHeight="1">
      <c r="A38" s="5">
        <v>13</v>
      </c>
      <c r="B38" s="25" t="s">
        <v>40</v>
      </c>
      <c r="C38" s="23" t="s">
        <v>73</v>
      </c>
      <c r="D38" s="24" t="s">
        <v>20</v>
      </c>
      <c r="E38" s="7" t="s">
        <v>32</v>
      </c>
      <c r="F38" s="35">
        <v>25</v>
      </c>
      <c r="G38" s="36">
        <v>38</v>
      </c>
      <c r="H38" s="32">
        <f t="shared" si="0"/>
        <v>1.52</v>
      </c>
      <c r="I38" s="33">
        <v>850449.75</v>
      </c>
      <c r="J38" s="34">
        <f t="shared" si="1"/>
        <v>0.04054608440822114</v>
      </c>
      <c r="K38" s="49"/>
      <c r="L38" s="37"/>
    </row>
    <row r="39" spans="1:12" ht="90">
      <c r="A39" s="5">
        <v>14</v>
      </c>
      <c r="B39" s="25" t="s">
        <v>41</v>
      </c>
      <c r="C39" s="23" t="s">
        <v>74</v>
      </c>
      <c r="D39" s="24" t="s">
        <v>20</v>
      </c>
      <c r="E39" s="7" t="s">
        <v>32</v>
      </c>
      <c r="F39" s="35">
        <v>15</v>
      </c>
      <c r="G39" s="36">
        <v>20</v>
      </c>
      <c r="H39" s="32">
        <f t="shared" si="0"/>
        <v>1.33</v>
      </c>
      <c r="I39" s="33">
        <v>478714.65</v>
      </c>
      <c r="J39" s="34">
        <f t="shared" si="1"/>
        <v>0.022823223366638702</v>
      </c>
      <c r="K39" s="49"/>
      <c r="L39" s="37"/>
    </row>
    <row r="40" spans="1:12" ht="95.25" customHeight="1">
      <c r="A40" s="5">
        <v>15</v>
      </c>
      <c r="B40" s="25" t="s">
        <v>42</v>
      </c>
      <c r="C40" s="23" t="s">
        <v>75</v>
      </c>
      <c r="D40" s="24" t="s">
        <v>20</v>
      </c>
      <c r="E40" s="7" t="s">
        <v>32</v>
      </c>
      <c r="F40" s="35">
        <v>25</v>
      </c>
      <c r="G40" s="36">
        <v>38</v>
      </c>
      <c r="H40" s="32">
        <f t="shared" si="0"/>
        <v>1.52</v>
      </c>
      <c r="I40" s="33">
        <v>797858</v>
      </c>
      <c r="J40" s="34">
        <f t="shared" si="1"/>
        <v>0.038038717530076885</v>
      </c>
      <c r="K40" s="49"/>
      <c r="L40" s="37"/>
    </row>
    <row r="41" spans="1:12" ht="95.25" customHeight="1">
      <c r="A41" s="5">
        <v>16</v>
      </c>
      <c r="B41" s="25" t="s">
        <v>58</v>
      </c>
      <c r="C41" s="23" t="s">
        <v>76</v>
      </c>
      <c r="D41" s="24" t="s">
        <v>20</v>
      </c>
      <c r="E41" s="7" t="s">
        <v>32</v>
      </c>
      <c r="F41" s="35">
        <v>20</v>
      </c>
      <c r="G41" s="36">
        <v>38</v>
      </c>
      <c r="H41" s="32">
        <f t="shared" si="0"/>
        <v>1.9</v>
      </c>
      <c r="I41" s="33">
        <v>638286.2000000001</v>
      </c>
      <c r="J41" s="34">
        <f t="shared" si="1"/>
        <v>0.030430964488851606</v>
      </c>
      <c r="K41" s="49"/>
      <c r="L41" s="37"/>
    </row>
    <row r="42" spans="1:12" ht="95.25" customHeight="1">
      <c r="A42" s="5">
        <v>17</v>
      </c>
      <c r="B42" s="25" t="s">
        <v>59</v>
      </c>
      <c r="C42" s="23" t="s">
        <v>77</v>
      </c>
      <c r="D42" s="24" t="s">
        <v>20</v>
      </c>
      <c r="E42" s="7" t="s">
        <v>32</v>
      </c>
      <c r="F42" s="35">
        <v>10</v>
      </c>
      <c r="G42" s="36">
        <v>9</v>
      </c>
      <c r="H42" s="32">
        <f t="shared" si="0"/>
        <v>0.9</v>
      </c>
      <c r="I42" s="33">
        <v>319143.10000000003</v>
      </c>
      <c r="J42" s="34">
        <f t="shared" si="1"/>
        <v>0.015215482244425803</v>
      </c>
      <c r="K42" s="49"/>
      <c r="L42" s="37"/>
    </row>
    <row r="43" spans="1:12" ht="112.5" customHeight="1">
      <c r="A43" s="5">
        <v>18</v>
      </c>
      <c r="B43" s="25" t="s">
        <v>60</v>
      </c>
      <c r="C43" s="23" t="s">
        <v>78</v>
      </c>
      <c r="D43" s="24" t="s">
        <v>20</v>
      </c>
      <c r="E43" s="7" t="s">
        <v>32</v>
      </c>
      <c r="F43" s="35">
        <v>2</v>
      </c>
      <c r="G43" s="36">
        <v>0</v>
      </c>
      <c r="H43" s="32">
        <f t="shared" si="0"/>
        <v>0</v>
      </c>
      <c r="I43" s="33">
        <v>63828.24</v>
      </c>
      <c r="J43" s="34">
        <f t="shared" si="1"/>
        <v>0.0030430783319863367</v>
      </c>
      <c r="K43" s="49"/>
      <c r="L43" s="23" t="s">
        <v>79</v>
      </c>
    </row>
    <row r="44" spans="1:12" ht="291" customHeight="1">
      <c r="A44" s="5">
        <v>19</v>
      </c>
      <c r="B44" s="25" t="s">
        <v>61</v>
      </c>
      <c r="C44" s="38" t="s">
        <v>50</v>
      </c>
      <c r="D44" s="24" t="s">
        <v>25</v>
      </c>
      <c r="E44" s="7" t="s">
        <v>32</v>
      </c>
      <c r="F44" s="35">
        <v>21</v>
      </c>
      <c r="G44" s="36">
        <v>0</v>
      </c>
      <c r="H44" s="32">
        <f t="shared" si="0"/>
        <v>0</v>
      </c>
      <c r="I44" s="39">
        <v>264290.45999999996</v>
      </c>
      <c r="J44" s="34">
        <f t="shared" si="1"/>
        <v>0.012600325062647843</v>
      </c>
      <c r="K44" s="49"/>
      <c r="L44" s="37"/>
    </row>
    <row r="45" spans="1:12" ht="409.5">
      <c r="A45" s="5">
        <v>20</v>
      </c>
      <c r="B45" s="25" t="s">
        <v>62</v>
      </c>
      <c r="C45" s="38" t="s">
        <v>64</v>
      </c>
      <c r="D45" s="24" t="s">
        <v>25</v>
      </c>
      <c r="E45" s="7" t="s">
        <v>32</v>
      </c>
      <c r="F45" s="35">
        <v>20</v>
      </c>
      <c r="G45" s="36">
        <v>38</v>
      </c>
      <c r="H45" s="32">
        <f t="shared" si="0"/>
        <v>1.9</v>
      </c>
      <c r="I45" s="39">
        <v>251969.19999999998</v>
      </c>
      <c r="J45" s="34">
        <f t="shared" si="1"/>
        <v>0.012012896060551437</v>
      </c>
      <c r="K45" s="49"/>
      <c r="L45" s="37"/>
    </row>
    <row r="46" spans="1:12" ht="409.5">
      <c r="A46" s="5">
        <v>21</v>
      </c>
      <c r="B46" s="25" t="s">
        <v>63</v>
      </c>
      <c r="C46" s="38" t="s">
        <v>65</v>
      </c>
      <c r="D46" s="24" t="s">
        <v>25</v>
      </c>
      <c r="E46" s="7" t="s">
        <v>32</v>
      </c>
      <c r="F46" s="35">
        <v>60</v>
      </c>
      <c r="G46" s="36">
        <v>54</v>
      </c>
      <c r="H46" s="32">
        <f t="shared" si="0"/>
        <v>0.9</v>
      </c>
      <c r="I46" s="39">
        <v>755115.6</v>
      </c>
      <c r="J46" s="34">
        <f t="shared" si="1"/>
        <v>0.03600092875042241</v>
      </c>
      <c r="K46" s="50"/>
      <c r="L46" s="37"/>
    </row>
    <row r="47" spans="1:12" ht="18.75">
      <c r="A47" s="5"/>
      <c r="B47" s="12"/>
      <c r="C47" s="12"/>
      <c r="D47" s="5"/>
      <c r="E47" s="12"/>
      <c r="F47" s="28">
        <f>SUM(F26:F46)</f>
        <v>1846</v>
      </c>
      <c r="G47" s="26">
        <f>SUM(G26:G46)</f>
        <v>1048</v>
      </c>
      <c r="H47" s="26">
        <f>SUM(H26:H46)</f>
        <v>17.75</v>
      </c>
      <c r="I47" s="26">
        <f>SUM(I26:I46)</f>
        <v>20974892.209999997</v>
      </c>
      <c r="J47" s="26">
        <f>SUM(J26:J46)</f>
        <v>1.0000000000000002</v>
      </c>
      <c r="K47" s="13"/>
      <c r="L47" s="13"/>
    </row>
    <row r="48" ht="12.75">
      <c r="G48" s="14">
        <f>SUM(G33:G37)</f>
        <v>568</v>
      </c>
    </row>
  </sheetData>
  <sheetProtection/>
  <mergeCells count="27">
    <mergeCell ref="K26:K46"/>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0502</cp:lastModifiedBy>
  <cp:lastPrinted>2022-02-24T10:56:59Z</cp:lastPrinted>
  <dcterms:created xsi:type="dcterms:W3CDTF">2016-02-04T06:52:46Z</dcterms:created>
  <dcterms:modified xsi:type="dcterms:W3CDTF">2023-07-24T05:56:22Z</dcterms:modified>
  <cp:category/>
  <cp:version/>
  <cp:contentType/>
  <cp:contentStatus/>
</cp:coreProperties>
</file>