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(Отчёт)'!#REF!</definedName>
    <definedName name="Par62" localSheetId="0">'380-пп (Отчёт)'!#REF!</definedName>
    <definedName name="Par63" localSheetId="0">'380-пп (Отчёт)'!#REF!</definedName>
    <definedName name="Par64" localSheetId="0">'380-пп (Отчёт)'!#REF!</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<sst xmlns="http://schemas.openxmlformats.org/spreadsheetml/2006/main" count="139" uniqueCount="87">
  <si>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</si>
  <si>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</si>
  <si>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</si>
  <si>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</si>
  <si>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</si>
  <si>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</si>
  <si>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</si>
  <si>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</si>
  <si>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</si>
  <si>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</si>
  <si>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</si>
  <si>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</si>
  <si>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</si>
  <si>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</si>
  <si>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</si>
  <si>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</si>
  <si>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</si>
  <si>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</si>
  <si>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</si>
  <si>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</si>
  <si>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</si>
  <si>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</si>
  <si>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</si>
  <si>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</si>
  <si>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</si>
  <si>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</si>
  <si>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</si>
  <si>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</si>
  <si>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</si>
  <si>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</si>
  <si>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</si>
  <si>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</si>
  <si>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</si>
  <si>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</si>
  <si>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</si>
  <si>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</si>
  <si>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870000О.99.0.АЭ25АА73000</t>
  </si>
  <si>
    <t>870000О.99.0.АЭ25АА79000</t>
  </si>
  <si>
    <t>870000О.99.0.АЭ25АА77000</t>
  </si>
  <si>
    <t>870000О.99.0.АЭ25АА76000</t>
  </si>
  <si>
    <t>880000О.99.0.АЭ26АА10000</t>
  </si>
  <si>
    <t>880000О.99.0.АЭ26АА19000</t>
  </si>
  <si>
    <t>880000О.99.0.АЭ26АА28000</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</si>
  <si>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0"/>
        <color indexed="8"/>
        <rFont val="Times New Roman"/>
        <family val="1"/>
      </rPr>
      <t xml:space="preserve"> в пределах государственного задания</t>
    </r>
    <r>
      <rPr>
        <sz val="10"/>
        <color indexed="8"/>
        <rFont val="Times New Roman"/>
        <family val="1"/>
      </rPr>
      <t xml:space="preserve"> за отчетный финансовый год, руб.</t>
    </r>
  </si>
  <si>
    <r>
      <t>Индекс достижения показателей объема государственной услуги, выполнения работы (</t>
    </r>
    <r>
      <rPr>
        <sz val="10"/>
        <color indexed="12"/>
        <rFont val="Times New Roman"/>
        <family val="1"/>
      </rPr>
      <t>7</t>
    </r>
    <r>
      <rPr>
        <sz val="10"/>
        <color indexed="8"/>
        <rFont val="Times New Roman"/>
        <family val="1"/>
      </rPr>
      <t xml:space="preserve"> / </t>
    </r>
    <r>
      <rPr>
        <sz val="10"/>
        <color indexed="12"/>
        <rFont val="Times New Roman"/>
        <family val="1"/>
      </rPr>
      <t>6</t>
    </r>
    <r>
      <rPr>
        <sz val="10"/>
        <color indexed="8"/>
        <rFont val="Times New Roman"/>
        <family val="1"/>
      </rPr>
      <t>)</t>
    </r>
  </si>
  <si>
    <t>870000O.99.АЭ20АА01000</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</si>
  <si>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 -предоставление социального обслуживания в стационарной форме включая оказание социально-бытовых услуг,социально-медицинских услуг,социально-психологических услуг,социально-педагогических услуг,социально-трудовых услуг, социально-правовых услуг,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</si>
  <si>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</si>
  <si>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</si>
  <si>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</si>
  <si>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t xml:space="preserve">Государтвенная работа 1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</si>
  <si>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880000О.99.0.АЭ22АА37000</t>
  </si>
  <si>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</si>
  <si>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t>880000О.99.0.АЭ22АА55000</t>
  </si>
  <si>
    <t>880000О.99.0.АЭ22АА64000</t>
  </si>
  <si>
    <r>
      <rPr>
        <b/>
        <sz val="11"/>
        <rFont val="Times New Roman"/>
        <family val="1"/>
      </rPr>
      <t xml:space="preserve">Государственная услуга 6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</si>
  <si>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</si>
  <si>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</si>
  <si>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</si>
  <si>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</si>
  <si>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</si>
  <si>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t>880000О.99.0.АЭ26АА37000</t>
  </si>
  <si>
    <t>880000О.99.0.АЭ26АА55000</t>
  </si>
  <si>
    <t>880000О.99.0.АЭ26АА64000</t>
  </si>
  <si>
    <t>22879000Р69100410001002</t>
  </si>
  <si>
    <t>22889000Р69100310002002</t>
  </si>
  <si>
    <t>22889000Р69101010001002</t>
  </si>
  <si>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</si>
  <si>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3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</si>
  <si>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</si>
  <si>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Весьегонского  муниципального округа</t>
  </si>
  <si>
    <t>870000О.99.0.АЭ25АА80000</t>
  </si>
  <si>
    <t>Гражданин при наличиииных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</si>
  <si>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870000О.99.0.АЭ25АА74000</t>
  </si>
  <si>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</si>
  <si>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</si>
  <si>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</si>
  <si>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</si>
  <si>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</si>
  <si>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социально-правовых услуг)</t>
    </r>
  </si>
  <si>
    <r>
      <rPr>
        <b/>
        <sz val="11"/>
        <rFont val="Times New Roman"/>
        <family val="1"/>
      </rPr>
      <t xml:space="preserve">Государственная услуга 19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</si>
  <si>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______________И.Л. Кондратьева
 "15"  октября  2022 г.</t>
  </si>
  <si>
    <r>
      <t xml:space="preserve">за отчетный период с </t>
    </r>
    <r>
      <rPr>
        <b/>
        <u val="single"/>
        <sz val="10"/>
        <color indexed="56"/>
        <rFont val="Times New Roman"/>
        <family val="1"/>
      </rPr>
      <t>01.01.2022</t>
    </r>
    <r>
      <rPr>
        <b/>
        <sz val="10"/>
        <color indexed="10"/>
        <rFont val="Times New Roman"/>
        <family val="1"/>
      </rPr>
      <t xml:space="preserve"> </t>
    </r>
    <r>
      <rPr>
        <sz val="10"/>
        <color indexed="8"/>
        <rFont val="Times New Roman"/>
        <family val="1"/>
      </rPr>
      <t>по</t>
    </r>
    <r>
      <rPr>
        <sz val="10"/>
        <color indexed="18"/>
        <rFont val="Times New Roman"/>
        <family val="1"/>
      </rPr>
      <t xml:space="preserve"> 30</t>
    </r>
    <r>
      <rPr>
        <b/>
        <u val="single"/>
        <sz val="10"/>
        <color indexed="56"/>
        <rFont val="Times New Roman"/>
        <family val="1"/>
      </rPr>
      <t>.09.2022</t>
    </r>
  </si>
  <si>
    <t>Засместитель Министра социальной защиты населения Тверской области
_______________            И.Ю.Петрова
"21" октября 2022 г.</t>
  </si>
  <si>
    <t xml:space="preserve">Уменьшилось количество получателей данной категории </t>
  </si>
  <si>
    <t xml:space="preserve">Увеличилось  количество получателей данных  видов услуг </t>
  </si>
  <si>
    <t xml:space="preserve">По итогу года численный показатель будет достигнут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</si>
</sst>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 numFmtId="192" formatCode="_-* #,##0.00&quot;р.&quot;_-;\-* #,##0.00&quot;р.&quot;_-;_-* \-??&quot;р.&quot;_-;_-@_-"/>
  </numFmts>
  <fonts count="64">
    <font>
      <sz val="11"/>
      <color theme="1"/>
      <name val="Calibri"/>
      <family val="2"/>
    </font>
    <font>
      <sz val="11"/>
      <color indexed="8"/>
      <name val="Calibri"/>
      <family val="2"/>
    </font>
    <font>
      <b/>
      <sz val="10"/>
      <color indexed="8"/>
      <name val="Times New Roman"/>
      <family val="1"/>
    </font>
    <font>
      <sz val="10"/>
      <color indexed="8"/>
      <name val="Times New Roman"/>
      <family val="1"/>
    </font>
    <font>
      <b/>
      <u val="single"/>
      <sz val="10"/>
      <name val="Times New Roman"/>
      <family val="1"/>
    </font>
    <font>
      <b/>
      <u val="single"/>
      <sz val="10"/>
      <color indexed="10"/>
      <name val="Times New Roman"/>
      <family val="1"/>
    </font>
    <font>
      <b/>
      <u val="single"/>
      <sz val="10"/>
      <color indexed="56"/>
      <name val="Times New Roman"/>
      <family val="1"/>
    </font>
    <font>
      <b/>
      <sz val="10"/>
      <color indexed="10"/>
      <name val="Times New Roman"/>
      <family val="1"/>
    </font>
    <font>
      <sz val="10"/>
      <color indexed="18"/>
      <name val="Times New Roman"/>
      <family val="1"/>
    </font>
    <font>
      <sz val="10"/>
      <color indexed="12"/>
      <name val="Times New Roman"/>
      <family val="1"/>
    </font>
    <font>
      <sz val="10"/>
      <name val="Times New Roman"/>
      <family val="1"/>
    </font>
    <font>
      <b/>
      <sz val="10"/>
      <name val="Times New Roman"/>
      <family val="1"/>
    </font>
    <font>
      <sz val="10"/>
      <color indexed="10"/>
      <name val="Times New Roman"/>
      <family val="1"/>
    </font>
    <font>
      <sz val="11"/>
      <name val="Times New Roman"/>
      <family val="1"/>
    </font>
    <font>
      <b/>
      <sz val="11"/>
      <name val="Times New Roman"/>
      <family val="1"/>
    </font>
    <font>
      <sz val="11"/>
      <color indexed="8"/>
      <name val="Times New Roman"/>
      <family val="1"/>
    </font>
    <font>
      <b/>
      <i/>
      <sz val="11"/>
      <name val="Times New Roman"/>
      <family val="1"/>
    </font>
    <font>
      <b/>
      <sz val="11"/>
      <color indexed="8"/>
      <name val="Times New Roman"/>
      <family val="1"/>
    </font>
    <font>
      <sz val="14"/>
      <color indexed="8"/>
      <name val="Times New Roman"/>
      <family val="1"/>
    </font>
    <font>
      <sz val="14"/>
      <color indexed="18"/>
      <name val="Times New Roman"/>
      <family val="1"/>
    </font>
    <font>
      <sz val="14"/>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4"/>
      <color rgb="FF000000"/>
      <name val="Times New Roman"/>
      <family val="1"/>
    </font>
    <font>
      <sz val="12"/>
      <color rgb="FF000000"/>
      <name val="Times New Roman"/>
      <family val="1"/>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0" borderId="0">
      <alignment/>
      <protection/>
    </xf>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9" fillId="31" borderId="0" applyNumberFormat="0" applyBorder="0" applyAlignment="0" applyProtection="0"/>
  </cellStyleXfs>
  <cellXfs count="54">
    <xf numFmtId="0" fontId="0" fillId="0" borderId="0" xfId="0" applyFont="1" applyAlignment="1">
      <alignment/>
    </xf>
    <xf numFmtId="0" fontId="2" fillId="0" borderId="0" xfId="0" applyFont="1" applyFill="1" applyAlignment="1">
      <alignment wrapText="1"/>
    </xf>
    <xf numFmtId="0" fontId="2" fillId="0" borderId="0" xfId="0" applyFont="1" applyFill="1" applyAlignment="1">
      <alignment horizontal="right"/>
    </xf>
    <xf numFmtId="0" fontId="3" fillId="0" borderId="0" xfId="0" applyFont="1" applyFill="1" applyAlignment="1">
      <alignment horizontal="left" vertical="top" wrapText="1"/>
    </xf>
    <xf numFmtId="0" fontId="3" fillId="0" borderId="0" xfId="0" applyFont="1" applyFill="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8" fillId="0" borderId="10" xfId="0" applyFont="1" applyFill="1" applyBorder="1" applyAlignment="1">
      <alignment vertical="center" wrapText="1"/>
    </xf>
    <xf numFmtId="0" fontId="60" fillId="0" borderId="0" xfId="0" applyFont="1" applyFill="1" applyAlignment="1">
      <alignment/>
    </xf>
    <xf numFmtId="0" fontId="60" fillId="0" borderId="0" xfId="0" applyFont="1" applyFill="1" applyAlignment="1">
      <alignment wrapText="1"/>
    </xf>
    <xf numFmtId="2" fontId="60" fillId="0" borderId="0" xfId="0" applyNumberFormat="1" applyFont="1" applyFill="1" applyAlignment="1">
      <alignment/>
    </xf>
    <xf numFmtId="0" fontId="60" fillId="0" borderId="0" xfId="0" applyFont="1" applyFill="1" applyAlignment="1">
      <alignment horizontal="left" wrapText="1"/>
    </xf>
    <xf numFmtId="0" fontId="12" fillId="0" borderId="0" xfId="0" applyFont="1" applyFill="1" applyAlignment="1">
      <alignment horizontal="left" vertical="top" wrapText="1"/>
    </xf>
    <xf numFmtId="2" fontId="3" fillId="0" borderId="0" xfId="58" applyNumberFormat="1" applyFont="1" applyFill="1" applyAlignment="1">
      <alignment/>
    </xf>
    <xf numFmtId="0" fontId="12" fillId="0" borderId="0" xfId="0" applyFont="1" applyFill="1" applyAlignment="1">
      <alignment vertical="top" wrapText="1"/>
    </xf>
    <xf numFmtId="2" fontId="12" fillId="0" borderId="0" xfId="0" applyNumberFormat="1" applyFont="1" applyFill="1" applyAlignment="1">
      <alignment horizontal="left" vertical="top" wrapText="1"/>
    </xf>
    <xf numFmtId="4" fontId="17"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49" fontId="61" fillId="0" borderId="12" xfId="0" applyNumberFormat="1" applyFont="1" applyFill="1" applyBorder="1" applyAlignment="1">
      <alignment horizontal="center" vertical="center" wrapText="1"/>
    </xf>
    <xf numFmtId="4" fontId="19" fillId="0" borderId="10" xfId="0" applyNumberFormat="1" applyFont="1" applyFill="1" applyBorder="1" applyAlignment="1">
      <alignment vertical="center" wrapText="1"/>
    </xf>
    <xf numFmtId="49" fontId="62" fillId="0" borderId="13" xfId="0" applyNumberFormat="1" applyFont="1" applyFill="1" applyBorder="1" applyAlignment="1">
      <alignment horizontal="center" vertical="center" wrapText="1"/>
    </xf>
    <xf numFmtId="3" fontId="19" fillId="0" borderId="10" xfId="0" applyNumberFormat="1" applyFont="1" applyFill="1" applyBorder="1" applyAlignment="1">
      <alignment vertical="center" wrapText="1"/>
    </xf>
    <xf numFmtId="0" fontId="18" fillId="0" borderId="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189" fontId="18" fillId="0" borderId="10"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0" fillId="0" borderId="11"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7" fillId="0" borderId="16" xfId="0" applyFont="1" applyFill="1" applyBorder="1" applyAlignment="1">
      <alignment horizontal="left" vertical="top"/>
    </xf>
    <xf numFmtId="0" fontId="3"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4" fontId="20" fillId="0" borderId="10"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888325" y="85248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26</xdr:row>
      <xdr:rowOff>0</xdr:rowOff>
    </xdr:from>
    <xdr:to>
      <xdr:col>10</xdr:col>
      <xdr:colOff>1866900</xdr:colOff>
      <xdr:row>26</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2269450" y="12792075"/>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04925" cy="190500"/>
    <xdr:sp>
      <xdr:nvSpPr>
        <xdr:cNvPr id="3" name="AutoShape 182"/>
        <xdr:cNvSpPr>
          <a:spLocks noChangeAspect="1"/>
        </xdr:cNvSpPr>
      </xdr:nvSpPr>
      <xdr:spPr>
        <a:xfrm>
          <a:off x="20888325" y="8524875"/>
          <a:ext cx="13049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64" zoomScaleNormal="60" zoomScaleSheetLayoutView="64" workbookViewId="0" topLeftCell="A1">
      <selection activeCell="L40" sqref="L40"/>
    </sheetView>
  </sheetViews>
  <sheetFormatPr defaultColWidth="9.140625" defaultRowHeight="15"/>
  <cols>
    <col min="1" max="1" width="7.8515625" style="14" customWidth="1"/>
    <col min="2" max="2" width="37.7109375" style="14" customWidth="1"/>
    <col min="3" max="3" width="42.8515625" style="14" customWidth="1"/>
    <col min="4" max="4" width="48.7109375" style="14" customWidth="1"/>
    <col min="5" max="7" width="37.7109375" style="14" customWidth="1"/>
    <col min="8" max="8" width="26.28125" style="16" customWidth="1"/>
    <col min="9" max="9" width="33.140625" style="14" customWidth="1"/>
    <col min="10" max="10" width="23.140625" style="14" customWidth="1"/>
    <col min="11" max="11" width="28.00390625" style="14" customWidth="1"/>
    <col min="12" max="12" width="26.28125" style="14" customWidth="1"/>
    <col min="13" max="16384" width="9.140625" style="14" customWidth="1"/>
  </cols>
  <sheetData>
    <row r="1" spans="2:7" ht="12.75">
      <c r="B1" s="1" t="s">
        <v>16</v>
      </c>
      <c r="C1" s="15"/>
      <c r="F1" s="1" t="s">
        <v>24</v>
      </c>
      <c r="G1" s="2"/>
    </row>
    <row r="2" spans="2:7" ht="30" customHeight="1">
      <c r="B2" s="3" t="s">
        <v>17</v>
      </c>
      <c r="C2" s="17"/>
      <c r="F2" s="35" t="s">
        <v>83</v>
      </c>
      <c r="G2" s="2"/>
    </row>
    <row r="3" spans="2:7" ht="38.25">
      <c r="B3" s="4" t="s">
        <v>70</v>
      </c>
      <c r="C3" s="17"/>
      <c r="F3" s="35"/>
      <c r="G3" s="2"/>
    </row>
    <row r="4" spans="2:7" ht="72" customHeight="1">
      <c r="B4" s="4" t="s">
        <v>81</v>
      </c>
      <c r="C4" s="17"/>
      <c r="F4" s="35"/>
      <c r="G4" s="2"/>
    </row>
    <row r="5" spans="1:7" ht="12.75">
      <c r="A5" s="38" t="s">
        <v>4</v>
      </c>
      <c r="B5" s="38"/>
      <c r="C5" s="38"/>
      <c r="D5" s="38"/>
      <c r="E5" s="38"/>
      <c r="F5" s="38"/>
      <c r="G5" s="38"/>
    </row>
    <row r="6" spans="1:7" ht="12.75">
      <c r="A6" s="36" t="s">
        <v>18</v>
      </c>
      <c r="B6" s="36"/>
      <c r="C6" s="36"/>
      <c r="D6" s="36"/>
      <c r="E6" s="36"/>
      <c r="F6" s="36"/>
      <c r="G6" s="36"/>
    </row>
    <row r="7" spans="1:7" ht="12.75">
      <c r="A7" s="39" t="str">
        <f>B3</f>
        <v>"Комплексный центр социального обслуживания населения"                        Весьегонского  муниципального округа</v>
      </c>
      <c r="B7" s="40"/>
      <c r="C7" s="40"/>
      <c r="D7" s="40"/>
      <c r="E7" s="40"/>
      <c r="F7" s="40"/>
      <c r="G7" s="40"/>
    </row>
    <row r="8" spans="1:7" ht="12.75">
      <c r="A8" s="37" t="s">
        <v>2</v>
      </c>
      <c r="B8" s="37"/>
      <c r="C8" s="37"/>
      <c r="D8" s="37"/>
      <c r="E8" s="37"/>
      <c r="F8" s="37"/>
      <c r="G8" s="37"/>
    </row>
    <row r="9" spans="1:7" ht="12.75">
      <c r="A9" s="37"/>
      <c r="B9" s="37"/>
      <c r="C9" s="37"/>
      <c r="D9" s="37"/>
      <c r="E9" s="37"/>
      <c r="F9" s="37"/>
      <c r="G9" s="37"/>
    </row>
    <row r="10" spans="1:8" ht="12.75">
      <c r="A10" s="37" t="s">
        <v>82</v>
      </c>
      <c r="B10" s="37"/>
      <c r="C10" s="37"/>
      <c r="D10" s="37"/>
      <c r="E10" s="37"/>
      <c r="F10" s="37"/>
      <c r="G10" s="37"/>
      <c r="H10" s="14"/>
    </row>
    <row r="11" spans="1:7" ht="12.75">
      <c r="A11" s="37"/>
      <c r="B11" s="37"/>
      <c r="C11" s="37"/>
      <c r="D11" s="37"/>
      <c r="E11" s="37"/>
      <c r="F11" s="37"/>
      <c r="G11" s="37"/>
    </row>
    <row r="12" spans="1:7" ht="11.25" customHeight="1">
      <c r="A12" s="37"/>
      <c r="B12" s="37"/>
      <c r="C12" s="37"/>
      <c r="D12" s="37"/>
      <c r="E12" s="37"/>
      <c r="F12" s="37"/>
      <c r="G12" s="37"/>
    </row>
    <row r="13" spans="1:7" ht="12.75">
      <c r="A13" s="37" t="s">
        <v>5</v>
      </c>
      <c r="B13" s="37"/>
      <c r="C13" s="37"/>
      <c r="D13" s="37"/>
      <c r="E13" s="37"/>
      <c r="F13" s="37"/>
      <c r="G13" s="37"/>
    </row>
    <row r="14" spans="1:7" ht="12.75">
      <c r="A14" s="37" t="s">
        <v>1</v>
      </c>
      <c r="B14" s="37"/>
      <c r="C14" s="37"/>
      <c r="D14" s="37"/>
      <c r="E14" s="37"/>
      <c r="F14" s="37"/>
      <c r="G14" s="37"/>
    </row>
    <row r="15" spans="2:6" ht="12.75">
      <c r="B15" s="46"/>
      <c r="C15" s="46"/>
      <c r="D15" s="46"/>
      <c r="E15" s="46"/>
      <c r="F15" s="18"/>
    </row>
    <row r="16" spans="1:7" ht="178.5" customHeight="1">
      <c r="A16" s="5" t="s">
        <v>0</v>
      </c>
      <c r="B16" s="5" t="s">
        <v>13</v>
      </c>
      <c r="C16" s="5" t="s">
        <v>43</v>
      </c>
      <c r="D16" s="5" t="s">
        <v>14</v>
      </c>
      <c r="E16" s="5" t="s">
        <v>15</v>
      </c>
      <c r="F16" s="5" t="s">
        <v>11</v>
      </c>
      <c r="G16" s="6" t="s">
        <v>3</v>
      </c>
    </row>
    <row r="17" spans="1:8" ht="24.75" customHeight="1">
      <c r="A17" s="5">
        <v>1</v>
      </c>
      <c r="B17" s="5">
        <v>2</v>
      </c>
      <c r="C17" s="5">
        <v>3</v>
      </c>
      <c r="D17" s="5">
        <v>4</v>
      </c>
      <c r="E17" s="5">
        <v>5</v>
      </c>
      <c r="F17" s="5" t="s">
        <v>12</v>
      </c>
      <c r="G17" s="5">
        <v>7</v>
      </c>
      <c r="H17" s="19"/>
    </row>
    <row r="18" spans="1:7" ht="14.25">
      <c r="A18" s="7"/>
      <c r="B18" s="22">
        <v>14859000</v>
      </c>
      <c r="C18" s="22">
        <v>3178089.9000000004</v>
      </c>
      <c r="D18" s="8"/>
      <c r="E18" s="22">
        <v>15207104.6</v>
      </c>
      <c r="F18" s="8">
        <f>E18/(B18+C18+D18)</f>
        <v>0.8431018908432674</v>
      </c>
      <c r="G18" s="7"/>
    </row>
    <row r="19" spans="1:7" ht="12.75">
      <c r="A19" s="9"/>
      <c r="B19" s="10"/>
      <c r="C19" s="10"/>
      <c r="D19" s="10"/>
      <c r="E19" s="10"/>
      <c r="F19" s="10"/>
      <c r="G19" s="9"/>
    </row>
    <row r="20" spans="1:7" ht="12.75">
      <c r="A20" s="37" t="s">
        <v>6</v>
      </c>
      <c r="B20" s="37"/>
      <c r="C20" s="37"/>
      <c r="D20" s="37"/>
      <c r="E20" s="37"/>
      <c r="F20" s="37"/>
      <c r="G20" s="37"/>
    </row>
    <row r="21" spans="1:7" ht="12.75">
      <c r="A21" s="37" t="s">
        <v>7</v>
      </c>
      <c r="B21" s="37"/>
      <c r="C21" s="37"/>
      <c r="D21" s="37"/>
      <c r="E21" s="37"/>
      <c r="F21" s="37"/>
      <c r="G21" s="37"/>
    </row>
    <row r="22" spans="6:11" ht="14.25" customHeight="1">
      <c r="F22" s="20"/>
      <c r="G22" s="18"/>
      <c r="H22" s="21"/>
      <c r="I22" s="18"/>
      <c r="J22" s="18"/>
      <c r="K22" s="18"/>
    </row>
    <row r="23" spans="1:12" ht="114.75" customHeight="1">
      <c r="A23" s="47" t="s">
        <v>0</v>
      </c>
      <c r="B23" s="41" t="s">
        <v>26</v>
      </c>
      <c r="C23" s="41" t="s">
        <v>27</v>
      </c>
      <c r="D23" s="41" t="s">
        <v>28</v>
      </c>
      <c r="E23" s="41" t="s">
        <v>29</v>
      </c>
      <c r="F23" s="41" t="s">
        <v>8</v>
      </c>
      <c r="G23" s="41" t="s">
        <v>9</v>
      </c>
      <c r="H23" s="41" t="s">
        <v>44</v>
      </c>
      <c r="I23" s="41" t="s">
        <v>30</v>
      </c>
      <c r="J23" s="41" t="s">
        <v>19</v>
      </c>
      <c r="K23" s="41" t="s">
        <v>31</v>
      </c>
      <c r="L23" s="41" t="s">
        <v>10</v>
      </c>
    </row>
    <row r="24" spans="1:12" ht="97.5" customHeight="1">
      <c r="A24" s="47"/>
      <c r="B24" s="42"/>
      <c r="C24" s="42"/>
      <c r="D24" s="42"/>
      <c r="E24" s="42"/>
      <c r="F24" s="42"/>
      <c r="G24" s="42"/>
      <c r="H24" s="42"/>
      <c r="I24" s="42"/>
      <c r="J24" s="42"/>
      <c r="K24" s="42"/>
      <c r="L24" s="42"/>
    </row>
    <row r="25" spans="1:12" ht="12.75">
      <c r="A25" s="5">
        <v>1</v>
      </c>
      <c r="B25" s="5">
        <v>2</v>
      </c>
      <c r="C25" s="5">
        <v>3</v>
      </c>
      <c r="D25" s="5">
        <v>4</v>
      </c>
      <c r="E25" s="5">
        <v>5</v>
      </c>
      <c r="F25" s="5">
        <v>6</v>
      </c>
      <c r="G25" s="5">
        <v>7</v>
      </c>
      <c r="H25" s="11">
        <v>8</v>
      </c>
      <c r="I25" s="5">
        <v>9</v>
      </c>
      <c r="J25" s="5">
        <v>10</v>
      </c>
      <c r="K25" s="5">
        <v>11</v>
      </c>
      <c r="L25" s="5">
        <v>12</v>
      </c>
    </row>
    <row r="26" spans="1:12" ht="220.5" customHeight="1">
      <c r="A26" s="5">
        <v>1</v>
      </c>
      <c r="B26" s="29" t="s">
        <v>45</v>
      </c>
      <c r="C26" s="23" t="s">
        <v>46</v>
      </c>
      <c r="D26" s="24" t="s">
        <v>20</v>
      </c>
      <c r="E26" s="7" t="s">
        <v>32</v>
      </c>
      <c r="F26" s="30">
        <v>22</v>
      </c>
      <c r="G26" s="48">
        <v>21</v>
      </c>
      <c r="H26" s="49">
        <f aca="true" t="shared" si="0" ref="H26:H47">ROUND(G26/F26,2)</f>
        <v>0.95</v>
      </c>
      <c r="I26" s="50">
        <v>5180856.34</v>
      </c>
      <c r="J26" s="31">
        <f aca="true" t="shared" si="1" ref="J26:J37">I26/SUM($I$26:$I$47)</f>
        <v>0.28414978726890877</v>
      </c>
      <c r="K26" s="43">
        <f>SUM(H26*J26,H27*J27,H28*J28,H29*J29,H30*J30,H31*J31,H32*J32,H33*J33,H34*J34,H35*J35,H36*J36,H37*J37,H39*J39,H40*J40,H41*J41,H42*J42,H43*J43,H44*J44,H45*J45,H46*J46,H47*J47)</f>
        <v>0.8669707057205212</v>
      </c>
      <c r="L26" s="5"/>
    </row>
    <row r="27" spans="1:12" ht="75">
      <c r="A27" s="5">
        <v>2</v>
      </c>
      <c r="B27" s="25" t="s">
        <v>33</v>
      </c>
      <c r="C27" s="23" t="s">
        <v>47</v>
      </c>
      <c r="D27" s="7" t="s">
        <v>20</v>
      </c>
      <c r="E27" s="7" t="s">
        <v>32</v>
      </c>
      <c r="F27" s="32">
        <v>65</v>
      </c>
      <c r="G27" s="51">
        <v>62</v>
      </c>
      <c r="H27" s="49">
        <f t="shared" si="0"/>
        <v>0.95</v>
      </c>
      <c r="I27" s="50">
        <v>3858991.5</v>
      </c>
      <c r="J27" s="31">
        <f t="shared" si="1"/>
        <v>0.21165065036285624</v>
      </c>
      <c r="K27" s="44"/>
      <c r="L27" s="33"/>
    </row>
    <row r="28" spans="1:12" ht="90">
      <c r="A28" s="5">
        <v>3</v>
      </c>
      <c r="B28" s="25" t="s">
        <v>34</v>
      </c>
      <c r="C28" s="23" t="s">
        <v>48</v>
      </c>
      <c r="D28" s="24" t="s">
        <v>20</v>
      </c>
      <c r="E28" s="7" t="s">
        <v>32</v>
      </c>
      <c r="F28" s="32">
        <v>65</v>
      </c>
      <c r="G28" s="51">
        <v>26</v>
      </c>
      <c r="H28" s="49">
        <f t="shared" si="0"/>
        <v>0.4</v>
      </c>
      <c r="I28" s="50">
        <v>3039012.6</v>
      </c>
      <c r="J28" s="31">
        <f t="shared" si="1"/>
        <v>0.1666780020766863</v>
      </c>
      <c r="K28" s="44"/>
      <c r="L28" s="53" t="s">
        <v>84</v>
      </c>
    </row>
    <row r="29" spans="1:12" ht="90">
      <c r="A29" s="5">
        <v>4</v>
      </c>
      <c r="B29" s="25" t="s">
        <v>35</v>
      </c>
      <c r="C29" s="23" t="s">
        <v>49</v>
      </c>
      <c r="D29" s="24" t="s">
        <v>20</v>
      </c>
      <c r="E29" s="7" t="s">
        <v>32</v>
      </c>
      <c r="F29" s="32">
        <v>40</v>
      </c>
      <c r="G29" s="51">
        <v>62</v>
      </c>
      <c r="H29" s="49">
        <f t="shared" si="0"/>
        <v>1.55</v>
      </c>
      <c r="I29" s="50">
        <v>395893.2</v>
      </c>
      <c r="J29" s="31">
        <f t="shared" si="1"/>
        <v>0.02171319974512313</v>
      </c>
      <c r="K29" s="44"/>
      <c r="L29" s="53" t="s">
        <v>85</v>
      </c>
    </row>
    <row r="30" spans="1:12" ht="90">
      <c r="A30" s="5">
        <v>5</v>
      </c>
      <c r="B30" s="25" t="s">
        <v>51</v>
      </c>
      <c r="C30" s="23" t="s">
        <v>52</v>
      </c>
      <c r="D30" s="24" t="s">
        <v>20</v>
      </c>
      <c r="E30" s="7" t="s">
        <v>32</v>
      </c>
      <c r="F30" s="32">
        <v>23</v>
      </c>
      <c r="G30" s="51">
        <v>0</v>
      </c>
      <c r="H30" s="49">
        <f t="shared" si="0"/>
        <v>0</v>
      </c>
      <c r="I30" s="50">
        <v>105099.42</v>
      </c>
      <c r="J30" s="31">
        <f t="shared" si="1"/>
        <v>0.005764293752852003</v>
      </c>
      <c r="K30" s="44"/>
      <c r="L30" s="33" t="s">
        <v>86</v>
      </c>
    </row>
    <row r="31" spans="1:12" ht="90">
      <c r="A31" s="5">
        <v>6</v>
      </c>
      <c r="B31" s="27" t="s">
        <v>53</v>
      </c>
      <c r="C31" s="23" t="s">
        <v>55</v>
      </c>
      <c r="D31" s="24" t="s">
        <v>20</v>
      </c>
      <c r="E31" s="7" t="s">
        <v>32</v>
      </c>
      <c r="F31" s="32">
        <v>4</v>
      </c>
      <c r="G31" s="51">
        <v>23</v>
      </c>
      <c r="H31" s="49">
        <f t="shared" si="0"/>
        <v>5.75</v>
      </c>
      <c r="I31" s="50">
        <v>43330.96</v>
      </c>
      <c r="J31" s="31">
        <f t="shared" si="1"/>
        <v>0.0023765343522645513</v>
      </c>
      <c r="K31" s="44"/>
      <c r="L31" s="53" t="s">
        <v>85</v>
      </c>
    </row>
    <row r="32" spans="1:12" ht="134.25">
      <c r="A32" s="5">
        <v>7</v>
      </c>
      <c r="B32" s="27" t="s">
        <v>54</v>
      </c>
      <c r="C32" s="23" t="s">
        <v>69</v>
      </c>
      <c r="D32" s="24" t="s">
        <v>20</v>
      </c>
      <c r="E32" s="7" t="s">
        <v>32</v>
      </c>
      <c r="F32" s="32">
        <v>4</v>
      </c>
      <c r="G32" s="51">
        <v>0</v>
      </c>
      <c r="H32" s="49">
        <f t="shared" si="0"/>
        <v>0</v>
      </c>
      <c r="I32" s="50">
        <v>43331</v>
      </c>
      <c r="J32" s="31">
        <f t="shared" si="1"/>
        <v>0.002376536546108724</v>
      </c>
      <c r="K32" s="44"/>
      <c r="L32" s="33" t="s">
        <v>86</v>
      </c>
    </row>
    <row r="33" spans="1:12" ht="90">
      <c r="A33" s="5">
        <v>8</v>
      </c>
      <c r="B33" s="25" t="s">
        <v>36</v>
      </c>
      <c r="C33" s="23" t="s">
        <v>56</v>
      </c>
      <c r="D33" s="24" t="s">
        <v>20</v>
      </c>
      <c r="E33" s="7" t="s">
        <v>32</v>
      </c>
      <c r="F33" s="32">
        <v>650</v>
      </c>
      <c r="G33" s="51">
        <v>655</v>
      </c>
      <c r="H33" s="49">
        <f t="shared" si="0"/>
        <v>1.01</v>
      </c>
      <c r="I33" s="50">
        <v>793669.5</v>
      </c>
      <c r="J33" s="31">
        <f t="shared" si="1"/>
        <v>0.043529680189283375</v>
      </c>
      <c r="K33" s="44"/>
      <c r="L33" s="53" t="s">
        <v>85</v>
      </c>
    </row>
    <row r="34" spans="1:12" ht="75">
      <c r="A34" s="5">
        <v>9</v>
      </c>
      <c r="B34" s="25" t="s">
        <v>71</v>
      </c>
      <c r="C34" s="23" t="s">
        <v>57</v>
      </c>
      <c r="D34" s="24" t="s">
        <v>72</v>
      </c>
      <c r="E34" s="7" t="s">
        <v>32</v>
      </c>
      <c r="F34" s="32">
        <v>170</v>
      </c>
      <c r="G34" s="51">
        <v>247</v>
      </c>
      <c r="H34" s="49">
        <f t="shared" si="0"/>
        <v>1.45</v>
      </c>
      <c r="I34" s="50">
        <v>207575.1</v>
      </c>
      <c r="J34" s="31">
        <f t="shared" si="1"/>
        <v>0.011384685587966422</v>
      </c>
      <c r="K34" s="44"/>
      <c r="L34" s="53" t="s">
        <v>85</v>
      </c>
    </row>
    <row r="35" spans="1:12" ht="74.25">
      <c r="A35" s="5">
        <v>10</v>
      </c>
      <c r="B35" s="25" t="s">
        <v>37</v>
      </c>
      <c r="C35" s="23" t="s">
        <v>58</v>
      </c>
      <c r="D35" s="23" t="s">
        <v>23</v>
      </c>
      <c r="E35" s="7" t="s">
        <v>32</v>
      </c>
      <c r="F35" s="32">
        <v>50</v>
      </c>
      <c r="G35" s="51">
        <v>46</v>
      </c>
      <c r="H35" s="49">
        <f t="shared" si="0"/>
        <v>0.92</v>
      </c>
      <c r="I35" s="50">
        <v>61051.5</v>
      </c>
      <c r="J35" s="31">
        <f t="shared" si="1"/>
        <v>0.003348436937637183</v>
      </c>
      <c r="K35" s="44"/>
      <c r="L35" s="53" t="s">
        <v>85</v>
      </c>
    </row>
    <row r="36" spans="1:12" ht="74.25">
      <c r="A36" s="5">
        <v>11</v>
      </c>
      <c r="B36" s="25" t="s">
        <v>38</v>
      </c>
      <c r="C36" s="23" t="s">
        <v>59</v>
      </c>
      <c r="D36" s="24" t="s">
        <v>22</v>
      </c>
      <c r="E36" s="7" t="s">
        <v>32</v>
      </c>
      <c r="F36" s="32">
        <v>400</v>
      </c>
      <c r="G36" s="51">
        <v>277</v>
      </c>
      <c r="H36" s="49">
        <f t="shared" si="0"/>
        <v>0.69</v>
      </c>
      <c r="I36" s="50">
        <v>488412</v>
      </c>
      <c r="J36" s="31">
        <f t="shared" si="1"/>
        <v>0.026787495501097464</v>
      </c>
      <c r="K36" s="44"/>
      <c r="L36" s="33"/>
    </row>
    <row r="37" spans="1:12" ht="94.5" customHeight="1">
      <c r="A37" s="5">
        <v>12</v>
      </c>
      <c r="B37" s="25" t="s">
        <v>39</v>
      </c>
      <c r="C37" s="23" t="s">
        <v>60</v>
      </c>
      <c r="D37" s="24" t="s">
        <v>21</v>
      </c>
      <c r="E37" s="7" t="s">
        <v>32</v>
      </c>
      <c r="F37" s="32">
        <v>300</v>
      </c>
      <c r="G37" s="51">
        <v>320</v>
      </c>
      <c r="H37" s="49">
        <f t="shared" si="0"/>
        <v>1.07</v>
      </c>
      <c r="I37" s="50">
        <v>366309</v>
      </c>
      <c r="J37" s="31">
        <f t="shared" si="1"/>
        <v>0.020090621625823098</v>
      </c>
      <c r="K37" s="44"/>
      <c r="L37" s="53" t="s">
        <v>85</v>
      </c>
    </row>
    <row r="38" spans="1:12" ht="100.5" customHeight="1">
      <c r="A38" s="5">
        <v>13</v>
      </c>
      <c r="B38" s="25" t="s">
        <v>73</v>
      </c>
      <c r="C38" s="23" t="s">
        <v>74</v>
      </c>
      <c r="D38" s="24" t="s">
        <v>25</v>
      </c>
      <c r="E38" s="7" t="s">
        <v>32</v>
      </c>
      <c r="F38" s="32">
        <v>10</v>
      </c>
      <c r="G38" s="51">
        <v>8</v>
      </c>
      <c r="H38" s="49">
        <f t="shared" si="0"/>
        <v>0.8</v>
      </c>
      <c r="I38" s="50">
        <v>12210.3</v>
      </c>
      <c r="J38" s="31"/>
      <c r="K38" s="44"/>
      <c r="L38" s="53" t="s">
        <v>85</v>
      </c>
    </row>
    <row r="39" spans="1:12" ht="99.75" customHeight="1">
      <c r="A39" s="5">
        <v>14</v>
      </c>
      <c r="B39" s="25" t="s">
        <v>40</v>
      </c>
      <c r="C39" s="23" t="s">
        <v>75</v>
      </c>
      <c r="D39" s="24" t="s">
        <v>20</v>
      </c>
      <c r="E39" s="7" t="s">
        <v>32</v>
      </c>
      <c r="F39" s="32">
        <v>20</v>
      </c>
      <c r="G39" s="51">
        <v>27</v>
      </c>
      <c r="H39" s="49">
        <f t="shared" si="0"/>
        <v>1.35</v>
      </c>
      <c r="I39" s="50">
        <v>1236643.4</v>
      </c>
      <c r="J39" s="31">
        <f aca="true" t="shared" si="2" ref="J39:J47">I39/SUM($I$26:$I$47)</f>
        <v>0.06782507291786825</v>
      </c>
      <c r="K39" s="44"/>
      <c r="L39" s="53" t="s">
        <v>85</v>
      </c>
    </row>
    <row r="40" spans="1:12" ht="90">
      <c r="A40" s="5">
        <v>15</v>
      </c>
      <c r="B40" s="25" t="s">
        <v>41</v>
      </c>
      <c r="C40" s="23" t="s">
        <v>76</v>
      </c>
      <c r="D40" s="24" t="s">
        <v>20</v>
      </c>
      <c r="E40" s="7" t="s">
        <v>32</v>
      </c>
      <c r="F40" s="32">
        <v>20</v>
      </c>
      <c r="G40" s="51">
        <v>8</v>
      </c>
      <c r="H40" s="49">
        <f t="shared" si="0"/>
        <v>0.4</v>
      </c>
      <c r="I40" s="50">
        <v>959356.6000000001</v>
      </c>
      <c r="J40" s="31">
        <f t="shared" si="2"/>
        <v>0.052616972159668804</v>
      </c>
      <c r="K40" s="44"/>
      <c r="L40" s="33" t="s">
        <v>86</v>
      </c>
    </row>
    <row r="41" spans="1:12" ht="95.25" customHeight="1">
      <c r="A41" s="5">
        <v>16</v>
      </c>
      <c r="B41" s="25" t="s">
        <v>42</v>
      </c>
      <c r="C41" s="23" t="s">
        <v>77</v>
      </c>
      <c r="D41" s="24" t="s">
        <v>20</v>
      </c>
      <c r="E41" s="7" t="s">
        <v>32</v>
      </c>
      <c r="F41" s="32">
        <v>20</v>
      </c>
      <c r="G41" s="51">
        <v>27</v>
      </c>
      <c r="H41" s="49">
        <f t="shared" si="0"/>
        <v>1.35</v>
      </c>
      <c r="I41" s="50">
        <v>203863.80000000002</v>
      </c>
      <c r="J41" s="31">
        <f t="shared" si="2"/>
        <v>0.011181135241019127</v>
      </c>
      <c r="K41" s="44"/>
      <c r="L41" s="53" t="s">
        <v>85</v>
      </c>
    </row>
    <row r="42" spans="1:12" ht="95.25" customHeight="1">
      <c r="A42" s="5">
        <v>17</v>
      </c>
      <c r="B42" s="25" t="s">
        <v>61</v>
      </c>
      <c r="C42" s="23" t="s">
        <v>78</v>
      </c>
      <c r="D42" s="24" t="s">
        <v>20</v>
      </c>
      <c r="E42" s="7" t="s">
        <v>32</v>
      </c>
      <c r="F42" s="32">
        <v>20</v>
      </c>
      <c r="G42" s="51">
        <v>0</v>
      </c>
      <c r="H42" s="49">
        <f t="shared" si="0"/>
        <v>0</v>
      </c>
      <c r="I42" s="50">
        <v>94821.20000000001</v>
      </c>
      <c r="J42" s="31">
        <f t="shared" si="2"/>
        <v>0.005200573426551074</v>
      </c>
      <c r="K42" s="44"/>
      <c r="L42" s="33" t="s">
        <v>86</v>
      </c>
    </row>
    <row r="43" spans="1:12" ht="95.25" customHeight="1">
      <c r="A43" s="5">
        <v>18</v>
      </c>
      <c r="B43" s="25" t="s">
        <v>62</v>
      </c>
      <c r="C43" s="23" t="s">
        <v>79</v>
      </c>
      <c r="D43" s="24" t="s">
        <v>20</v>
      </c>
      <c r="E43" s="7" t="s">
        <v>32</v>
      </c>
      <c r="F43" s="32">
        <v>5</v>
      </c>
      <c r="G43" s="51">
        <v>9</v>
      </c>
      <c r="H43" s="49">
        <f t="shared" si="0"/>
        <v>1.8</v>
      </c>
      <c r="I43" s="50">
        <v>56629.25</v>
      </c>
      <c r="J43" s="31">
        <f t="shared" si="2"/>
        <v>0.003105893752826555</v>
      </c>
      <c r="K43" s="44"/>
      <c r="L43" s="53" t="s">
        <v>85</v>
      </c>
    </row>
    <row r="44" spans="1:12" ht="112.5" customHeight="1">
      <c r="A44" s="5">
        <v>19</v>
      </c>
      <c r="B44" s="25" t="s">
        <v>63</v>
      </c>
      <c r="C44" s="23" t="s">
        <v>80</v>
      </c>
      <c r="D44" s="24" t="s">
        <v>20</v>
      </c>
      <c r="E44" s="7" t="s">
        <v>32</v>
      </c>
      <c r="F44" s="32">
        <v>5</v>
      </c>
      <c r="G44" s="51">
        <v>0</v>
      </c>
      <c r="H44" s="49">
        <f t="shared" si="0"/>
        <v>0</v>
      </c>
      <c r="I44" s="50">
        <v>56629.3</v>
      </c>
      <c r="J44" s="31">
        <f t="shared" si="2"/>
        <v>0.003105896495131771</v>
      </c>
      <c r="K44" s="44"/>
      <c r="L44" s="33" t="s">
        <v>86</v>
      </c>
    </row>
    <row r="45" spans="1:12" ht="291" customHeight="1">
      <c r="A45" s="5">
        <v>20</v>
      </c>
      <c r="B45" s="25" t="s">
        <v>64</v>
      </c>
      <c r="C45" s="34" t="s">
        <v>50</v>
      </c>
      <c r="D45" s="24" t="s">
        <v>25</v>
      </c>
      <c r="E45" s="7" t="s">
        <v>32</v>
      </c>
      <c r="F45" s="32">
        <v>20</v>
      </c>
      <c r="G45" s="51">
        <v>0</v>
      </c>
      <c r="H45" s="49">
        <f t="shared" si="0"/>
        <v>0</v>
      </c>
      <c r="I45" s="52">
        <v>187991.00000000003</v>
      </c>
      <c r="J45" s="31">
        <f t="shared" si="2"/>
        <v>0.010310573996435006</v>
      </c>
      <c r="K45" s="44"/>
      <c r="L45" s="33" t="s">
        <v>86</v>
      </c>
    </row>
    <row r="46" spans="1:12" ht="409.5">
      <c r="A46" s="5">
        <v>21</v>
      </c>
      <c r="B46" s="25" t="s">
        <v>65</v>
      </c>
      <c r="C46" s="34" t="s">
        <v>67</v>
      </c>
      <c r="D46" s="24" t="s">
        <v>25</v>
      </c>
      <c r="E46" s="7" t="s">
        <v>32</v>
      </c>
      <c r="F46" s="32">
        <v>46</v>
      </c>
      <c r="G46" s="51">
        <v>26</v>
      </c>
      <c r="H46" s="49">
        <f t="shared" si="0"/>
        <v>0.57</v>
      </c>
      <c r="I46" s="52">
        <v>436977.92000000004</v>
      </c>
      <c r="J46" s="31">
        <f t="shared" si="2"/>
        <v>0.023966536584029318</v>
      </c>
      <c r="K46" s="44"/>
      <c r="L46" s="33"/>
    </row>
    <row r="47" spans="1:12" ht="409.5">
      <c r="A47" s="5">
        <v>22</v>
      </c>
      <c r="B47" s="25" t="s">
        <v>66</v>
      </c>
      <c r="C47" s="34" t="s">
        <v>68</v>
      </c>
      <c r="D47" s="24" t="s">
        <v>25</v>
      </c>
      <c r="E47" s="7" t="s">
        <v>32</v>
      </c>
      <c r="F47" s="32">
        <v>43</v>
      </c>
      <c r="G47" s="51">
        <v>61</v>
      </c>
      <c r="H47" s="49">
        <f t="shared" si="0"/>
        <v>1.42</v>
      </c>
      <c r="I47" s="52">
        <v>404180.65</v>
      </c>
      <c r="J47" s="31">
        <f t="shared" si="2"/>
        <v>0.02216773409233526</v>
      </c>
      <c r="K47" s="45"/>
      <c r="L47" s="33"/>
    </row>
    <row r="48" spans="1:12" ht="18.75">
      <c r="A48" s="5"/>
      <c r="B48" s="12"/>
      <c r="C48" s="12"/>
      <c r="D48" s="5"/>
      <c r="E48" s="12"/>
      <c r="F48" s="28">
        <f>SUM(F26:F47)</f>
        <v>2002</v>
      </c>
      <c r="G48" s="26">
        <f>SUM(G26:G47)</f>
        <v>1905</v>
      </c>
      <c r="H48" s="26">
        <f>SUM(H26:H47)</f>
        <v>22.43</v>
      </c>
      <c r="I48" s="26">
        <f>SUM(I26:I47)</f>
        <v>18232835.540000003</v>
      </c>
      <c r="J48" s="26">
        <f>SUM(J26:J47)</f>
        <v>0.9993303126124726</v>
      </c>
      <c r="K48" s="13"/>
      <c r="L48" s="13"/>
    </row>
  </sheetData>
  <sheetProtection/>
  <mergeCells count="27">
    <mergeCell ref="K26:K47"/>
    <mergeCell ref="A13:G13"/>
    <mergeCell ref="A14:G14"/>
    <mergeCell ref="B15:E15"/>
    <mergeCell ref="A20:G20"/>
    <mergeCell ref="F23:F24"/>
    <mergeCell ref="C23:C24"/>
    <mergeCell ref="D23:D24"/>
    <mergeCell ref="A23:A24"/>
    <mergeCell ref="B23:B24"/>
    <mergeCell ref="H23:H24"/>
    <mergeCell ref="L23:L24"/>
    <mergeCell ref="K23:K24"/>
    <mergeCell ref="I23:I24"/>
    <mergeCell ref="J23:J24"/>
    <mergeCell ref="A8:G8"/>
    <mergeCell ref="A9:G9"/>
    <mergeCell ref="A12:G12"/>
    <mergeCell ref="E23:E24"/>
    <mergeCell ref="G23:G24"/>
    <mergeCell ref="F2:F4"/>
    <mergeCell ref="A6:G6"/>
    <mergeCell ref="A21:G21"/>
    <mergeCell ref="A10:G10"/>
    <mergeCell ref="A11:G11"/>
    <mergeCell ref="A5:G5"/>
    <mergeCell ref="A7:G7"/>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2022-02-24T10:56:59Z</cp:lastPrinted>
  <dcterms:created xsi:type="dcterms:W3CDTF">2016-02-04T06:52:46Z</dcterms:created>
  <dcterms:modified xsi:type="dcterms:W3CDTF">2022-10-27T07:45:20Z</dcterms:modified>
  <cp:category/>
  <cp:version/>
  <cp:contentType/>
  <cp:contentStatus/>
</cp:coreProperties>
</file>